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5" windowWidth="14175" windowHeight="7875" tabRatio="593"/>
  </bookViews>
  <sheets>
    <sheet name="Январь-июнь 2025" sheetId="22" r:id="rId1"/>
  </sheets>
  <calcPr calcId="124519"/>
</workbook>
</file>

<file path=xl/calcChain.xml><?xml version="1.0" encoding="utf-8"?>
<calcChain xmlns="http://schemas.openxmlformats.org/spreadsheetml/2006/main">
  <c r="B27" i="22"/>
  <c r="I41"/>
  <c r="E41"/>
  <c r="B41"/>
  <c r="G40"/>
  <c r="I40" s="1"/>
  <c r="F40"/>
  <c r="D40"/>
  <c r="C40"/>
  <c r="B40" s="1"/>
  <c r="I39"/>
  <c r="E39"/>
  <c r="B39"/>
  <c r="I38"/>
  <c r="E38"/>
  <c r="B38"/>
  <c r="G37"/>
  <c r="F37"/>
  <c r="D37"/>
  <c r="C37"/>
  <c r="I36"/>
  <c r="E36"/>
  <c r="B36"/>
  <c r="I35"/>
  <c r="E35"/>
  <c r="B35"/>
  <c r="G34"/>
  <c r="E34" s="1"/>
  <c r="F34"/>
  <c r="D34"/>
  <c r="C34"/>
  <c r="B34" s="1"/>
  <c r="I33"/>
  <c r="E33"/>
  <c r="B33"/>
  <c r="I32"/>
  <c r="E32"/>
  <c r="B32"/>
  <c r="G31"/>
  <c r="F31"/>
  <c r="E31"/>
  <c r="D31"/>
  <c r="C31"/>
  <c r="G30"/>
  <c r="F30"/>
  <c r="D30"/>
  <c r="C30"/>
  <c r="H29"/>
  <c r="E29"/>
  <c r="B29"/>
  <c r="H28"/>
  <c r="E28"/>
  <c r="B28"/>
  <c r="H27"/>
  <c r="E27"/>
  <c r="H26"/>
  <c r="E26"/>
  <c r="B26"/>
  <c r="G25"/>
  <c r="F25"/>
  <c r="H25" s="1"/>
  <c r="D25"/>
  <c r="C25"/>
  <c r="B25" s="1"/>
  <c r="I24"/>
  <c r="E24"/>
  <c r="B24"/>
  <c r="I23"/>
  <c r="E23"/>
  <c r="B23"/>
  <c r="I22"/>
  <c r="E22"/>
  <c r="B22"/>
  <c r="I21"/>
  <c r="E21"/>
  <c r="B21"/>
  <c r="I20"/>
  <c r="E20"/>
  <c r="B20"/>
  <c r="I19"/>
  <c r="E19"/>
  <c r="B19"/>
  <c r="I18"/>
  <c r="E18"/>
  <c r="B18"/>
  <c r="I17"/>
  <c r="E17"/>
  <c r="B17"/>
  <c r="I16"/>
  <c r="E16"/>
  <c r="B16"/>
  <c r="I15"/>
  <c r="E15"/>
  <c r="B15"/>
  <c r="I14"/>
  <c r="E14"/>
  <c r="B14"/>
  <c r="G13"/>
  <c r="F13"/>
  <c r="D13"/>
  <c r="B13" s="1"/>
  <c r="C13"/>
  <c r="I12"/>
  <c r="E12"/>
  <c r="B12"/>
  <c r="I11"/>
  <c r="E11"/>
  <c r="B11"/>
  <c r="I10"/>
  <c r="E10"/>
  <c r="B10"/>
  <c r="I9"/>
  <c r="E9"/>
  <c r="B9"/>
  <c r="I8"/>
  <c r="E8"/>
  <c r="B8"/>
  <c r="G7"/>
  <c r="E7" s="1"/>
  <c r="F7"/>
  <c r="D7"/>
  <c r="I7" s="1"/>
  <c r="C7"/>
  <c r="B37" l="1"/>
  <c r="I37"/>
  <c r="E37"/>
  <c r="E30"/>
  <c r="I34"/>
  <c r="I30"/>
  <c r="B30"/>
  <c r="B31"/>
  <c r="I31"/>
  <c r="C6"/>
  <c r="C5" s="1"/>
  <c r="F6"/>
  <c r="E25"/>
  <c r="E13"/>
  <c r="I13"/>
  <c r="D6"/>
  <c r="D5" s="1"/>
  <c r="G6"/>
  <c r="G5" s="1"/>
  <c r="B7"/>
  <c r="E40"/>
  <c r="H6" l="1"/>
  <c r="B5"/>
  <c r="F5"/>
  <c r="H5" s="1"/>
  <c r="B6"/>
  <c r="I5"/>
  <c r="E6"/>
  <c r="E5" s="1"/>
  <c r="I6"/>
</calcChain>
</file>

<file path=xl/sharedStrings.xml><?xml version="1.0" encoding="utf-8"?>
<sst xmlns="http://schemas.openxmlformats.org/spreadsheetml/2006/main" count="50" uniqueCount="44">
  <si>
    <t>всего</t>
  </si>
  <si>
    <t>федеральный бюджет</t>
  </si>
  <si>
    <t>республиканский бюджет</t>
  </si>
  <si>
    <t>Информирование населения и работодателей о положении на рынке труда</t>
  </si>
  <si>
    <t>Организация общественных работ</t>
  </si>
  <si>
    <t xml:space="preserve">Организация временного трудоустройства безработных граждан, испытывающих трудности в поиске работы </t>
  </si>
  <si>
    <t>Направление расходования средств</t>
  </si>
  <si>
    <t>Ежемесячное возмещение расходов Пенсионного фонда Российской Федерации на выплату пенсий, оформленных безработным гражданам досрочно</t>
  </si>
  <si>
    <t>Организация ярмарок вакансий и учебных рабочих мест</t>
  </si>
  <si>
    <t>Содействие безработным гражданам в переезде  в другую местность для трудоустройства по направлению органов службы занятости</t>
  </si>
  <si>
    <t>Содействие безработным гражданам и членам их семей в переселении в другую местность для трудоустройства по направлению органов службы занятости</t>
  </si>
  <si>
    <t>Организация содействия предпринимательству и самозанятости безработных граждан</t>
  </si>
  <si>
    <t>Обеспечение деятельности Управления государственной службы занятости населения Республики Адыгея</t>
  </si>
  <si>
    <t>Организация профессионального обучения и дополнительного профессионального образования инвалидов молодого возраста, являющихся безработными, в соответствии со ст. 23 Закона РФ</t>
  </si>
  <si>
    <t xml:space="preserve">Сопровождаемое содействие занятости инвалидов молодого возраста </t>
  </si>
  <si>
    <t>Организация взаимодействия участников, реализующих мероприятия, направленные на сопровождение инвалидов молодого возраста при трудоустройстве, в целях оказания помощи инвалидам молодого возраста в освоении трудовых обязанностей</t>
  </si>
  <si>
    <t>Реализация переданного полномочия</t>
  </si>
  <si>
    <t>Реализация мероприятий по информационному освещению деятельности органов государственной службы занятости населения Республики Адыгея</t>
  </si>
  <si>
    <t>Оплата почтовых услуг в части выплаты пособия безработным  гражданам</t>
  </si>
  <si>
    <t>Показатель освоения средств, %</t>
  </si>
  <si>
    <t>Государственная программа Республики Адыгея "Содействие занятости населения"</t>
  </si>
  <si>
    <t>Организация временного трудоустройства безработных граждан в возрасте от 18 до 25 лет, имеющих среднее профессиональное образование или высшее образование и ищущих работу в течение года с даты выдачи документа об образовании и о квалификации</t>
  </si>
  <si>
    <t>Организация временного трудоустройства несовершеннолетних граждан в возрасте от 14 до 18 лет в свободное от учебы время</t>
  </si>
  <si>
    <t>Профессиональное обучение и получение дополнительного профессионального образования безработными гражданами, включая обучение в другой местности</t>
  </si>
  <si>
    <t>Профессиональное обучение и дополнительное профессиональное образование женщин в период отпуска по уходу за ребенком до достижения им возраста трех лет</t>
  </si>
  <si>
    <t>Профессиональное обучение и дополнительное профессиональное образование незанятых граждан, которым в соответствии с федеральным законодательством назначена трудовая пенсия по старости и которые стремятся возобновить трудовую деятельность</t>
  </si>
  <si>
    <t>Возмещение затрат по оборудованию (оснащению) рабочего места для трудоустройства граждан, испытывающих трудности в поиске работы</t>
  </si>
  <si>
    <t>Возмещение части затрат по оплате труда работников, испытывающих трудности в поиске работы</t>
  </si>
  <si>
    <t>Обеспечение деятельности государственного казенного учреждения Республики Адыгея "Адыгейский республиканский центр занятости населения"</t>
  </si>
  <si>
    <t>Организация профессионального обучения и дополнительного профессионального образования безработных граждан, включая обучение в другой местности, в рамках государственного социального заказа</t>
  </si>
  <si>
    <t>Комплекс процессных мероприятий "Активная политика занятости населения, дополнительные мероприятия в области занятости населения и социальная поддержка безработных граждан"</t>
  </si>
  <si>
    <t>Осуществление комплекса процессных мероприятий по повышению качества предоставления услуг в области содействия занятости населения</t>
  </si>
  <si>
    <t>Осуществление государственной поддержки гражданам, обратившимся в органы службы занятости населения в поисках подходящей работы, принимающим участие в мероприятиях активной политики занятости населения, а также в дополнительных мероприятиях в области содействия занятости населения, включая меры по содействию в трудоустройстве и занятости инвалидов</t>
  </si>
  <si>
    <t>Медицинское освидетельствование (проф.обучение)</t>
  </si>
  <si>
    <t>Осуществление государственной поддержки безработным гражданам в рамках обеспечения государственных гарантий по осуществлению социальных выплат гражданам, признанным в установленном порядке безработными, в целях исполнения полномочия Российской Федерации, переданного для осуществления органам государственной власти субъектов Российской Федерации</t>
  </si>
  <si>
    <t>Выплата пособия по безработице в период поиска подходящей работы</t>
  </si>
  <si>
    <t>Комплекс процессных мероприятий "Сопровождение инвалидов молодого возраста при получении ими профессионального образования и содействие в последующем трудоустройстве"</t>
  </si>
  <si>
    <t>Осуществление государственной поддержки инвалидов молодого возраста, обратившихся в органы службы занятости населения в поисках подходящей работы и принимающих участие в мероприятиях по содействию в трудоустройстве и занятости инвалидов молодого возраста</t>
  </si>
  <si>
    <t>Комплекс процессных мероприятий "Создание условий для реализации государственной программы Республики Адыгея "Содействие занятости населения"</t>
  </si>
  <si>
    <t>Комплекс процессных мероприятий "Организация профессионального обучения и дополнительного профессионального образования безработных граждан, включая обучение в другой местности в рамках социального сертификата"</t>
  </si>
  <si>
    <t>Утверждено расходов на 2025 год,                                                     тыс. руб.</t>
  </si>
  <si>
    <t>Организация дополнительного профессионального образования работников государственного казенного учреждения Республики Адыгея "Адыгейский республиканский центр занятости населения" по вопросу реализации мероприятий, направленных на сопровождение инвалидов молодого возраста при трудоустройстве</t>
  </si>
  <si>
    <t>Показатели исполнения бюджета за II квартал 2025 года</t>
  </si>
  <si>
    <t>Кассовые расходы по состоянию на                                                        30 июня 2025 года, тыс. руб.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</si>
</sst>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 applyFill="1"/>
    <xf numFmtId="164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 wrapText="1"/>
    </xf>
    <xf numFmtId="0" fontId="4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/>
    </xf>
    <xf numFmtId="0" fontId="5" fillId="0" borderId="0" xfId="0" applyFont="1" applyFill="1"/>
    <xf numFmtId="0" fontId="4" fillId="0" borderId="0" xfId="0" applyFont="1" applyFill="1" applyAlignment="1">
      <alignment vertical="top"/>
    </xf>
    <xf numFmtId="0" fontId="1" fillId="2" borderId="2" xfId="0" applyFont="1" applyFill="1" applyBorder="1" applyAlignment="1">
      <alignment vertical="top" wrapText="1"/>
    </xf>
    <xf numFmtId="164" fontId="1" fillId="2" borderId="3" xfId="0" applyNumberFormat="1" applyFont="1" applyFill="1" applyBorder="1" applyAlignment="1">
      <alignment horizontal="right"/>
    </xf>
    <xf numFmtId="164" fontId="1" fillId="2" borderId="4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wrapText="1"/>
    </xf>
    <xf numFmtId="164" fontId="2" fillId="0" borderId="6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wrapText="1"/>
    </xf>
    <xf numFmtId="164" fontId="1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164" fontId="1" fillId="0" borderId="6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wrapText="1"/>
    </xf>
    <xf numFmtId="164" fontId="1" fillId="2" borderId="4" xfId="0" applyNumberFormat="1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horizontal="right" wrapText="1"/>
    </xf>
    <xf numFmtId="164" fontId="2" fillId="0" borderId="6" xfId="0" applyNumberFormat="1" applyFont="1" applyFill="1" applyBorder="1" applyAlignment="1">
      <alignment horizontal="right" wrapText="1"/>
    </xf>
    <xf numFmtId="0" fontId="2" fillId="0" borderId="5" xfId="0" applyFont="1" applyFill="1" applyBorder="1"/>
    <xf numFmtId="164" fontId="2" fillId="0" borderId="8" xfId="0" applyNumberFormat="1" applyFont="1" applyFill="1" applyBorder="1" applyAlignment="1">
      <alignment horizontal="right" wrapText="1"/>
    </xf>
    <xf numFmtId="164" fontId="2" fillId="0" borderId="9" xfId="0" applyNumberFormat="1" applyFont="1" applyFill="1" applyBorder="1" applyAlignment="1">
      <alignment horizontal="right" wrapText="1"/>
    </xf>
    <xf numFmtId="0" fontId="1" fillId="0" borderId="10" xfId="0" applyFont="1" applyFill="1" applyBorder="1" applyAlignment="1">
      <alignment horizontal="left" vertical="center" wrapText="1"/>
    </xf>
    <xf numFmtId="164" fontId="6" fillId="0" borderId="11" xfId="0" applyNumberFormat="1" applyFont="1" applyFill="1" applyBorder="1" applyAlignment="1">
      <alignment horizontal="right"/>
    </xf>
    <xf numFmtId="164" fontId="6" fillId="0" borderId="11" xfId="0" applyNumberFormat="1" applyFont="1" applyFill="1" applyBorder="1" applyAlignment="1">
      <alignment horizontal="right" wrapText="1"/>
    </xf>
    <xf numFmtId="164" fontId="6" fillId="0" borderId="12" xfId="0" applyNumberFormat="1" applyFont="1" applyFill="1" applyBorder="1" applyAlignment="1">
      <alignment horizontal="right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CC"/>
      <color rgb="FF3333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zoomScale="130" zoomScaleNormal="130" workbookViewId="0">
      <pane xSplit="1" ySplit="4" topLeftCell="B5" activePane="bottomRight" state="frozen"/>
      <selection activeCell="J15" sqref="J15"/>
      <selection pane="topRight" activeCell="J15" sqref="J15"/>
      <selection pane="bottomLeft" activeCell="J15" sqref="J15"/>
      <selection pane="bottomRight" activeCell="K6" sqref="K6"/>
    </sheetView>
  </sheetViews>
  <sheetFormatPr defaultRowHeight="15"/>
  <cols>
    <col min="1" max="1" width="50.140625" style="1" customWidth="1"/>
    <col min="2" max="2" width="12.7109375" style="8" customWidth="1"/>
    <col min="3" max="7" width="12.7109375" style="1" customWidth="1"/>
    <col min="8" max="9" width="12.140625" style="1" customWidth="1"/>
    <col min="10" max="16384" width="9.140625" style="1"/>
  </cols>
  <sheetData>
    <row r="1" spans="1:9" ht="15.75">
      <c r="A1" s="40" t="s">
        <v>42</v>
      </c>
      <c r="B1" s="40"/>
      <c r="C1" s="40"/>
      <c r="D1" s="40"/>
      <c r="E1" s="40"/>
      <c r="F1" s="40"/>
      <c r="G1" s="40"/>
      <c r="H1" s="40"/>
      <c r="I1" s="40"/>
    </row>
    <row r="2" spans="1:9" ht="6.75" customHeight="1" thickBot="1"/>
    <row r="3" spans="1:9" s="4" customFormat="1" ht="24" customHeight="1">
      <c r="A3" s="41" t="s">
        <v>6</v>
      </c>
      <c r="B3" s="43" t="s">
        <v>40</v>
      </c>
      <c r="C3" s="43"/>
      <c r="D3" s="43"/>
      <c r="E3" s="43" t="s">
        <v>43</v>
      </c>
      <c r="F3" s="43"/>
      <c r="G3" s="43"/>
      <c r="H3" s="43" t="s">
        <v>19</v>
      </c>
      <c r="I3" s="44"/>
    </row>
    <row r="4" spans="1:9" s="4" customFormat="1" ht="24" customHeight="1" thickBot="1">
      <c r="A4" s="42"/>
      <c r="B4" s="38" t="s">
        <v>0</v>
      </c>
      <c r="C4" s="38" t="s">
        <v>1</v>
      </c>
      <c r="D4" s="38" t="s">
        <v>2</v>
      </c>
      <c r="E4" s="38" t="s">
        <v>0</v>
      </c>
      <c r="F4" s="38" t="s">
        <v>1</v>
      </c>
      <c r="G4" s="38" t="s">
        <v>2</v>
      </c>
      <c r="H4" s="38" t="s">
        <v>1</v>
      </c>
      <c r="I4" s="39" t="s">
        <v>2</v>
      </c>
    </row>
    <row r="5" spans="1:9" s="6" customFormat="1" ht="24" customHeight="1" thickBot="1">
      <c r="A5" s="34" t="s">
        <v>20</v>
      </c>
      <c r="B5" s="35">
        <f>SUM(C5:D5)</f>
        <v>276155.59999999998</v>
      </c>
      <c r="C5" s="36">
        <f>SUM(C6,C30,C37)+C40</f>
        <v>104142.70000000001</v>
      </c>
      <c r="D5" s="36">
        <f>SUM(D6,D30,D37)+D40</f>
        <v>172012.89999999997</v>
      </c>
      <c r="E5" s="35">
        <f>SUM(E6,E30,E37)+E40</f>
        <v>101003.11</v>
      </c>
      <c r="F5" s="36">
        <f>SUM(F6,F30,F37)+F40</f>
        <v>30826.7</v>
      </c>
      <c r="G5" s="36">
        <f>SUM(G6,G30,G37)+G40</f>
        <v>70176.41</v>
      </c>
      <c r="H5" s="36">
        <f>SUM(F5/C5*100)</f>
        <v>29.600442469803451</v>
      </c>
      <c r="I5" s="37">
        <f>SUM(G5/D5*100)</f>
        <v>40.797178583699257</v>
      </c>
    </row>
    <row r="6" spans="1:9" s="6" customFormat="1" ht="50.25" customHeight="1">
      <c r="A6" s="25" t="s">
        <v>30</v>
      </c>
      <c r="B6" s="11">
        <f>SUM(C6:D6)</f>
        <v>119302.80000000002</v>
      </c>
      <c r="C6" s="26">
        <f>SUM(C7,C13,C25)+C24</f>
        <v>104142.70000000001</v>
      </c>
      <c r="D6" s="26">
        <f>SUM(D7,D13,D25)+D24</f>
        <v>15160.1</v>
      </c>
      <c r="E6" s="11">
        <f>SUM(F6:G6)</f>
        <v>34158.699999999997</v>
      </c>
      <c r="F6" s="26">
        <f>SUM(F7,F13,F25)+F24</f>
        <v>30826.7</v>
      </c>
      <c r="G6" s="26">
        <f>SUM(G7,G13,G25)+G24</f>
        <v>3332</v>
      </c>
      <c r="H6" s="26">
        <f t="shared" ref="H6:H29" si="0">SUM(F6/C6*100)</f>
        <v>29.600442469803451</v>
      </c>
      <c r="I6" s="27">
        <f t="shared" ref="I6:I39" si="1">SUM(G6/D6*100)</f>
        <v>21.9787468420393</v>
      </c>
    </row>
    <row r="7" spans="1:9" s="6" customFormat="1" ht="36">
      <c r="A7" s="28" t="s">
        <v>31</v>
      </c>
      <c r="B7" s="7">
        <f>SUM(C7:D7)</f>
        <v>3630</v>
      </c>
      <c r="C7" s="5">
        <f>SUM(C8:C12)</f>
        <v>0</v>
      </c>
      <c r="D7" s="5">
        <f>SUM(D8:D12)</f>
        <v>3630</v>
      </c>
      <c r="E7" s="7">
        <f t="shared" ref="E7:E39" si="2">SUM(F7:G7)</f>
        <v>88.3</v>
      </c>
      <c r="F7" s="5">
        <f>SUM(F8:F12)</f>
        <v>0</v>
      </c>
      <c r="G7" s="5">
        <f>SUM(G8:G12)</f>
        <v>88.3</v>
      </c>
      <c r="H7" s="5">
        <v>0</v>
      </c>
      <c r="I7" s="29">
        <f t="shared" si="1"/>
        <v>2.4325068870523414</v>
      </c>
    </row>
    <row r="8" spans="1:9" s="4" customFormat="1">
      <c r="A8" s="13" t="s">
        <v>8</v>
      </c>
      <c r="B8" s="2">
        <f t="shared" ref="B8:B39" si="3">SUM(C8:D8)</f>
        <v>116.2</v>
      </c>
      <c r="C8" s="3">
        <v>0</v>
      </c>
      <c r="D8" s="3">
        <v>116.2</v>
      </c>
      <c r="E8" s="2">
        <f t="shared" si="2"/>
        <v>31.8</v>
      </c>
      <c r="F8" s="3">
        <v>0</v>
      </c>
      <c r="G8" s="3">
        <v>31.8</v>
      </c>
      <c r="H8" s="3">
        <v>0</v>
      </c>
      <c r="I8" s="30">
        <f t="shared" si="1"/>
        <v>27.366609294320138</v>
      </c>
    </row>
    <row r="9" spans="1:9" s="4" customFormat="1" ht="24">
      <c r="A9" s="13" t="s">
        <v>3</v>
      </c>
      <c r="B9" s="2">
        <f t="shared" si="3"/>
        <v>442.2</v>
      </c>
      <c r="C9" s="3">
        <v>0</v>
      </c>
      <c r="D9" s="3">
        <v>442.2</v>
      </c>
      <c r="E9" s="2">
        <f t="shared" si="2"/>
        <v>19.5</v>
      </c>
      <c r="F9" s="3">
        <v>0</v>
      </c>
      <c r="G9" s="3">
        <v>19.5</v>
      </c>
      <c r="H9" s="3">
        <v>0</v>
      </c>
      <c r="I9" s="30">
        <f t="shared" si="1"/>
        <v>4.4097693351424692</v>
      </c>
    </row>
    <row r="10" spans="1:9" s="4" customFormat="1" ht="36">
      <c r="A10" s="13" t="s">
        <v>23</v>
      </c>
      <c r="B10" s="2">
        <f t="shared" si="3"/>
        <v>2831.6</v>
      </c>
      <c r="C10" s="3">
        <v>0</v>
      </c>
      <c r="D10" s="3">
        <v>2831.6</v>
      </c>
      <c r="E10" s="2">
        <f t="shared" si="2"/>
        <v>37</v>
      </c>
      <c r="F10" s="3">
        <v>0</v>
      </c>
      <c r="G10" s="3">
        <v>37</v>
      </c>
      <c r="H10" s="3">
        <v>0</v>
      </c>
      <c r="I10" s="30">
        <f t="shared" si="1"/>
        <v>1.3066817347082922</v>
      </c>
    </row>
    <row r="11" spans="1:9" s="4" customFormat="1" ht="36">
      <c r="A11" s="13" t="s">
        <v>24</v>
      </c>
      <c r="B11" s="2">
        <f t="shared" si="3"/>
        <v>120</v>
      </c>
      <c r="C11" s="3">
        <v>0</v>
      </c>
      <c r="D11" s="3">
        <v>120</v>
      </c>
      <c r="E11" s="2">
        <f t="shared" si="2"/>
        <v>0</v>
      </c>
      <c r="F11" s="3">
        <v>0</v>
      </c>
      <c r="G11" s="3">
        <v>0</v>
      </c>
      <c r="H11" s="3">
        <v>0</v>
      </c>
      <c r="I11" s="30">
        <f t="shared" si="1"/>
        <v>0</v>
      </c>
    </row>
    <row r="12" spans="1:9" s="4" customFormat="1" ht="48" customHeight="1">
      <c r="A12" s="13" t="s">
        <v>25</v>
      </c>
      <c r="B12" s="2">
        <f t="shared" si="3"/>
        <v>120</v>
      </c>
      <c r="C12" s="3">
        <v>0</v>
      </c>
      <c r="D12" s="3">
        <v>120</v>
      </c>
      <c r="E12" s="2">
        <f t="shared" si="2"/>
        <v>0</v>
      </c>
      <c r="F12" s="3">
        <v>0</v>
      </c>
      <c r="G12" s="3">
        <v>0</v>
      </c>
      <c r="H12" s="3">
        <v>0</v>
      </c>
      <c r="I12" s="30">
        <f t="shared" si="1"/>
        <v>0</v>
      </c>
    </row>
    <row r="13" spans="1:9" s="6" customFormat="1" ht="84">
      <c r="A13" s="20" t="s">
        <v>32</v>
      </c>
      <c r="B13" s="7">
        <f>SUM(C13:D13)</f>
        <v>11270.1</v>
      </c>
      <c r="C13" s="5">
        <f>SUM(C14:C23)</f>
        <v>0</v>
      </c>
      <c r="D13" s="5">
        <f>SUM(D14:D23)</f>
        <v>11270.1</v>
      </c>
      <c r="E13" s="7">
        <f t="shared" si="2"/>
        <v>3106.7</v>
      </c>
      <c r="F13" s="5">
        <f t="shared" ref="F13:G13" si="4">SUM(F14:F23)</f>
        <v>0</v>
      </c>
      <c r="G13" s="5">
        <f t="shared" si="4"/>
        <v>3106.7</v>
      </c>
      <c r="H13" s="5">
        <v>0</v>
      </c>
      <c r="I13" s="29">
        <f t="shared" si="1"/>
        <v>27.565860107718652</v>
      </c>
    </row>
    <row r="14" spans="1:9" ht="24" customHeight="1">
      <c r="A14" s="13" t="s">
        <v>22</v>
      </c>
      <c r="B14" s="7">
        <f t="shared" si="3"/>
        <v>2250</v>
      </c>
      <c r="C14" s="2">
        <v>0</v>
      </c>
      <c r="D14" s="2">
        <v>2250</v>
      </c>
      <c r="E14" s="7">
        <f t="shared" si="2"/>
        <v>510.9</v>
      </c>
      <c r="F14" s="2">
        <v>0</v>
      </c>
      <c r="G14" s="3">
        <v>510.9</v>
      </c>
      <c r="H14" s="2">
        <v>0</v>
      </c>
      <c r="I14" s="30">
        <f t="shared" si="1"/>
        <v>22.706666666666667</v>
      </c>
    </row>
    <row r="15" spans="1:9" ht="15" customHeight="1">
      <c r="A15" s="13" t="s">
        <v>4</v>
      </c>
      <c r="B15" s="7">
        <f t="shared" si="3"/>
        <v>266.2</v>
      </c>
      <c r="C15" s="2">
        <v>0</v>
      </c>
      <c r="D15" s="2">
        <v>266.2</v>
      </c>
      <c r="E15" s="7">
        <f t="shared" si="2"/>
        <v>63.5</v>
      </c>
      <c r="F15" s="2">
        <v>0</v>
      </c>
      <c r="G15" s="3">
        <v>63.5</v>
      </c>
      <c r="H15" s="2">
        <v>0</v>
      </c>
      <c r="I15" s="30">
        <f t="shared" si="1"/>
        <v>23.854244928625096</v>
      </c>
    </row>
    <row r="16" spans="1:9" ht="24" customHeight="1">
      <c r="A16" s="13" t="s">
        <v>5</v>
      </c>
      <c r="B16" s="7">
        <f t="shared" si="3"/>
        <v>92.5</v>
      </c>
      <c r="C16" s="2">
        <v>0</v>
      </c>
      <c r="D16" s="2">
        <v>92.5</v>
      </c>
      <c r="E16" s="7">
        <f t="shared" si="2"/>
        <v>4.9000000000000004</v>
      </c>
      <c r="F16" s="2">
        <v>0</v>
      </c>
      <c r="G16" s="3">
        <v>4.9000000000000004</v>
      </c>
      <c r="H16" s="2">
        <v>0</v>
      </c>
      <c r="I16" s="30">
        <f t="shared" si="1"/>
        <v>5.2972972972972983</v>
      </c>
    </row>
    <row r="17" spans="1:9" ht="48.75">
      <c r="A17" s="13" t="s">
        <v>21</v>
      </c>
      <c r="B17" s="7">
        <f t="shared" si="3"/>
        <v>26.6</v>
      </c>
      <c r="C17" s="2">
        <v>0</v>
      </c>
      <c r="D17" s="2">
        <v>26.6</v>
      </c>
      <c r="E17" s="7">
        <f t="shared" si="2"/>
        <v>0</v>
      </c>
      <c r="F17" s="2">
        <v>0</v>
      </c>
      <c r="G17" s="3">
        <v>0</v>
      </c>
      <c r="H17" s="2">
        <v>0</v>
      </c>
      <c r="I17" s="30">
        <f t="shared" si="1"/>
        <v>0</v>
      </c>
    </row>
    <row r="18" spans="1:9" ht="17.100000000000001" customHeight="1">
      <c r="A18" s="31" t="s">
        <v>33</v>
      </c>
      <c r="B18" s="7">
        <f t="shared" si="3"/>
        <v>241.8</v>
      </c>
      <c r="C18" s="2">
        <v>0</v>
      </c>
      <c r="D18" s="2">
        <v>241.8</v>
      </c>
      <c r="E18" s="7">
        <f t="shared" si="2"/>
        <v>0</v>
      </c>
      <c r="F18" s="2">
        <v>0</v>
      </c>
      <c r="G18" s="2">
        <v>0</v>
      </c>
      <c r="H18" s="2">
        <v>0</v>
      </c>
      <c r="I18" s="30">
        <f t="shared" si="1"/>
        <v>0</v>
      </c>
    </row>
    <row r="19" spans="1:9" ht="24" customHeight="1">
      <c r="A19" s="13" t="s">
        <v>11</v>
      </c>
      <c r="B19" s="7">
        <f t="shared" si="3"/>
        <v>7903.6</v>
      </c>
      <c r="C19" s="2">
        <v>0</v>
      </c>
      <c r="D19" s="2">
        <v>7903.6</v>
      </c>
      <c r="E19" s="7">
        <f t="shared" si="2"/>
        <v>2527.4</v>
      </c>
      <c r="F19" s="2">
        <v>0</v>
      </c>
      <c r="G19" s="2">
        <v>2527.4</v>
      </c>
      <c r="H19" s="2">
        <v>0</v>
      </c>
      <c r="I19" s="30">
        <f t="shared" si="1"/>
        <v>31.977832886279671</v>
      </c>
    </row>
    <row r="20" spans="1:9" s="8" customFormat="1" ht="35.25" customHeight="1">
      <c r="A20" s="13" t="s">
        <v>9</v>
      </c>
      <c r="B20" s="7">
        <f t="shared" si="3"/>
        <v>50.9</v>
      </c>
      <c r="C20" s="2">
        <v>0</v>
      </c>
      <c r="D20" s="2">
        <v>50.9</v>
      </c>
      <c r="E20" s="7">
        <f t="shared" si="2"/>
        <v>0</v>
      </c>
      <c r="F20" s="2">
        <v>0</v>
      </c>
      <c r="G20" s="2">
        <v>0</v>
      </c>
      <c r="H20" s="7">
        <v>0</v>
      </c>
      <c r="I20" s="29">
        <f t="shared" si="1"/>
        <v>0</v>
      </c>
    </row>
    <row r="21" spans="1:9" ht="36.75">
      <c r="A21" s="13" t="s">
        <v>10</v>
      </c>
      <c r="B21" s="7">
        <f t="shared" si="3"/>
        <v>56.1</v>
      </c>
      <c r="C21" s="2">
        <v>0</v>
      </c>
      <c r="D21" s="2">
        <v>56.1</v>
      </c>
      <c r="E21" s="7">
        <f t="shared" si="2"/>
        <v>0</v>
      </c>
      <c r="F21" s="2">
        <v>0</v>
      </c>
      <c r="G21" s="2">
        <v>0</v>
      </c>
      <c r="H21" s="2">
        <v>0</v>
      </c>
      <c r="I21" s="30">
        <f t="shared" si="1"/>
        <v>0</v>
      </c>
    </row>
    <row r="22" spans="1:9" ht="36.75" customHeight="1">
      <c r="A22" s="13" t="s">
        <v>26</v>
      </c>
      <c r="B22" s="7">
        <f t="shared" si="3"/>
        <v>120</v>
      </c>
      <c r="C22" s="2">
        <v>0</v>
      </c>
      <c r="D22" s="2">
        <v>120</v>
      </c>
      <c r="E22" s="7">
        <f t="shared" si="2"/>
        <v>0</v>
      </c>
      <c r="F22" s="2">
        <v>0</v>
      </c>
      <c r="G22" s="2">
        <v>0</v>
      </c>
      <c r="H22" s="2">
        <v>0</v>
      </c>
      <c r="I22" s="30">
        <f t="shared" si="1"/>
        <v>0</v>
      </c>
    </row>
    <row r="23" spans="1:9" ht="24.75">
      <c r="A23" s="13" t="s">
        <v>27</v>
      </c>
      <c r="B23" s="7">
        <f t="shared" si="3"/>
        <v>262.39999999999998</v>
      </c>
      <c r="C23" s="2">
        <v>0</v>
      </c>
      <c r="D23" s="2">
        <v>262.39999999999998</v>
      </c>
      <c r="E23" s="7">
        <f t="shared" si="2"/>
        <v>0</v>
      </c>
      <c r="F23" s="2">
        <v>0</v>
      </c>
      <c r="G23" s="2">
        <v>0</v>
      </c>
      <c r="H23" s="2">
        <v>0</v>
      </c>
      <c r="I23" s="30">
        <f t="shared" si="1"/>
        <v>0</v>
      </c>
    </row>
    <row r="24" spans="1:9" ht="36.75">
      <c r="A24" s="20" t="s">
        <v>17</v>
      </c>
      <c r="B24" s="7">
        <f>SUM(C24:D24)</f>
        <v>260</v>
      </c>
      <c r="C24" s="7">
        <v>0</v>
      </c>
      <c r="D24" s="7">
        <v>260</v>
      </c>
      <c r="E24" s="7">
        <f>SUM(F24:G24)</f>
        <v>137</v>
      </c>
      <c r="F24" s="7">
        <v>0</v>
      </c>
      <c r="G24" s="7">
        <v>137</v>
      </c>
      <c r="H24" s="7">
        <v>0</v>
      </c>
      <c r="I24" s="29">
        <f>SUM(G24/D24*100)</f>
        <v>52.692307692307693</v>
      </c>
    </row>
    <row r="25" spans="1:9" s="8" customFormat="1" ht="84">
      <c r="A25" s="20" t="s">
        <v>34</v>
      </c>
      <c r="B25" s="7">
        <f t="shared" si="3"/>
        <v>104142.70000000001</v>
      </c>
      <c r="C25" s="7">
        <f>SUM(C26:C29)</f>
        <v>104142.70000000001</v>
      </c>
      <c r="D25" s="7">
        <f>SUM(D26:D29)</f>
        <v>0</v>
      </c>
      <c r="E25" s="7">
        <f t="shared" si="2"/>
        <v>30826.7</v>
      </c>
      <c r="F25" s="7">
        <f t="shared" ref="F25:G25" si="5">SUM(F26:F29)</f>
        <v>30826.7</v>
      </c>
      <c r="G25" s="7">
        <f t="shared" si="5"/>
        <v>0</v>
      </c>
      <c r="H25" s="7">
        <f t="shared" si="0"/>
        <v>29.600442469803451</v>
      </c>
      <c r="I25" s="29">
        <v>0</v>
      </c>
    </row>
    <row r="26" spans="1:9" s="8" customFormat="1" ht="24">
      <c r="A26" s="13" t="s">
        <v>18</v>
      </c>
      <c r="B26" s="7">
        <f t="shared" si="3"/>
        <v>73</v>
      </c>
      <c r="C26" s="2">
        <v>73</v>
      </c>
      <c r="D26" s="2">
        <v>0</v>
      </c>
      <c r="E26" s="7">
        <f t="shared" si="2"/>
        <v>20.2</v>
      </c>
      <c r="F26" s="2">
        <v>20.2</v>
      </c>
      <c r="G26" s="2">
        <v>0</v>
      </c>
      <c r="H26" s="2">
        <f t="shared" si="0"/>
        <v>27.671232876712327</v>
      </c>
      <c r="I26" s="30">
        <v>0</v>
      </c>
    </row>
    <row r="27" spans="1:9" ht="24" customHeight="1">
      <c r="A27" s="22" t="s">
        <v>35</v>
      </c>
      <c r="B27" s="7">
        <f t="shared" si="3"/>
        <v>100207.6</v>
      </c>
      <c r="C27" s="2">
        <v>100207.6</v>
      </c>
      <c r="D27" s="2">
        <v>0</v>
      </c>
      <c r="E27" s="7">
        <f t="shared" si="2"/>
        <v>30489.8</v>
      </c>
      <c r="F27" s="3">
        <v>30489.8</v>
      </c>
      <c r="G27" s="2">
        <v>0</v>
      </c>
      <c r="H27" s="3">
        <f t="shared" si="0"/>
        <v>30.426634307178297</v>
      </c>
      <c r="I27" s="30">
        <v>0</v>
      </c>
    </row>
    <row r="28" spans="1:9" ht="37.5" customHeight="1">
      <c r="A28" s="13" t="s">
        <v>7</v>
      </c>
      <c r="B28" s="7">
        <f t="shared" si="3"/>
        <v>2300</v>
      </c>
      <c r="C28" s="2">
        <v>2300</v>
      </c>
      <c r="D28" s="2">
        <v>0</v>
      </c>
      <c r="E28" s="7">
        <f t="shared" si="2"/>
        <v>316.7</v>
      </c>
      <c r="F28" s="3">
        <v>316.7</v>
      </c>
      <c r="G28" s="2">
        <v>0</v>
      </c>
      <c r="H28" s="3">
        <f t="shared" si="0"/>
        <v>13.769565217391305</v>
      </c>
      <c r="I28" s="30">
        <v>0</v>
      </c>
    </row>
    <row r="29" spans="1:9" ht="15.75" thickBot="1">
      <c r="A29" s="15" t="s">
        <v>16</v>
      </c>
      <c r="B29" s="16">
        <f t="shared" si="3"/>
        <v>1562.1</v>
      </c>
      <c r="C29" s="17">
        <v>1562.1</v>
      </c>
      <c r="D29" s="17">
        <v>0</v>
      </c>
      <c r="E29" s="16">
        <f t="shared" si="2"/>
        <v>0</v>
      </c>
      <c r="F29" s="32">
        <v>0</v>
      </c>
      <c r="G29" s="17">
        <v>0</v>
      </c>
      <c r="H29" s="32">
        <f t="shared" si="0"/>
        <v>0</v>
      </c>
      <c r="I29" s="33">
        <v>0</v>
      </c>
    </row>
    <row r="30" spans="1:9" s="8" customFormat="1" ht="35.25" customHeight="1">
      <c r="A30" s="19" t="s">
        <v>36</v>
      </c>
      <c r="B30" s="11">
        <f t="shared" si="3"/>
        <v>1990.2</v>
      </c>
      <c r="C30" s="11">
        <f>SUM(C31,C34)</f>
        <v>0</v>
      </c>
      <c r="D30" s="11">
        <f>SUM(D31,D34)</f>
        <v>1990.2</v>
      </c>
      <c r="E30" s="11">
        <f t="shared" si="2"/>
        <v>180.5</v>
      </c>
      <c r="F30" s="11">
        <f t="shared" ref="F30:G30" si="6">SUM(F31,F34)</f>
        <v>0</v>
      </c>
      <c r="G30" s="11">
        <f t="shared" si="6"/>
        <v>180.5</v>
      </c>
      <c r="H30" s="11">
        <v>0</v>
      </c>
      <c r="I30" s="12">
        <f t="shared" si="1"/>
        <v>9.0694402572605757</v>
      </c>
    </row>
    <row r="31" spans="1:9" s="8" customFormat="1" ht="36">
      <c r="A31" s="20" t="s">
        <v>31</v>
      </c>
      <c r="B31" s="7">
        <f t="shared" si="3"/>
        <v>252</v>
      </c>
      <c r="C31" s="7">
        <f>SUM(C32:C33)</f>
        <v>0</v>
      </c>
      <c r="D31" s="7">
        <f>SUM(D32:D33)</f>
        <v>252</v>
      </c>
      <c r="E31" s="7">
        <f t="shared" si="2"/>
        <v>0</v>
      </c>
      <c r="F31" s="7">
        <f t="shared" ref="F31:G31" si="7">SUM(F32:F33)</f>
        <v>0</v>
      </c>
      <c r="G31" s="7">
        <f t="shared" si="7"/>
        <v>0</v>
      </c>
      <c r="H31" s="7">
        <v>0</v>
      </c>
      <c r="I31" s="21">
        <f t="shared" si="1"/>
        <v>0</v>
      </c>
    </row>
    <row r="32" spans="1:9" s="8" customFormat="1" ht="36">
      <c r="A32" s="13" t="s">
        <v>13</v>
      </c>
      <c r="B32" s="7">
        <f t="shared" si="3"/>
        <v>152</v>
      </c>
      <c r="C32" s="2">
        <v>0</v>
      </c>
      <c r="D32" s="2">
        <v>152</v>
      </c>
      <c r="E32" s="7">
        <f t="shared" si="2"/>
        <v>0</v>
      </c>
      <c r="F32" s="2">
        <v>0</v>
      </c>
      <c r="G32" s="2">
        <v>0</v>
      </c>
      <c r="H32" s="7">
        <v>0</v>
      </c>
      <c r="I32" s="21">
        <f t="shared" si="1"/>
        <v>0</v>
      </c>
    </row>
    <row r="33" spans="1:9" s="8" customFormat="1" ht="72">
      <c r="A33" s="22" t="s">
        <v>41</v>
      </c>
      <c r="B33" s="7">
        <f t="shared" si="3"/>
        <v>100</v>
      </c>
      <c r="C33" s="2">
        <v>0</v>
      </c>
      <c r="D33" s="2">
        <v>100</v>
      </c>
      <c r="E33" s="7">
        <f t="shared" si="2"/>
        <v>0</v>
      </c>
      <c r="F33" s="2">
        <v>0</v>
      </c>
      <c r="G33" s="2">
        <v>0</v>
      </c>
      <c r="H33" s="7">
        <v>0</v>
      </c>
      <c r="I33" s="21">
        <f t="shared" si="1"/>
        <v>0</v>
      </c>
    </row>
    <row r="34" spans="1:9" s="8" customFormat="1" ht="60">
      <c r="A34" s="23" t="s">
        <v>37</v>
      </c>
      <c r="B34" s="7">
        <f t="shared" si="3"/>
        <v>1738.2</v>
      </c>
      <c r="C34" s="7">
        <f>SUM(C35:C36)</f>
        <v>0</v>
      </c>
      <c r="D34" s="7">
        <f>SUM(D35:D36)</f>
        <v>1738.2</v>
      </c>
      <c r="E34" s="7">
        <f t="shared" si="2"/>
        <v>180.5</v>
      </c>
      <c r="F34" s="7">
        <f t="shared" ref="F34:G34" si="8">SUM(F35:F36)</f>
        <v>0</v>
      </c>
      <c r="G34" s="7">
        <f t="shared" si="8"/>
        <v>180.5</v>
      </c>
      <c r="H34" s="7">
        <v>0</v>
      </c>
      <c r="I34" s="21">
        <f t="shared" si="1"/>
        <v>10.384305603497872</v>
      </c>
    </row>
    <row r="35" spans="1:9" s="9" customFormat="1" ht="24.75" customHeight="1">
      <c r="A35" s="22" t="s">
        <v>14</v>
      </c>
      <c r="B35" s="7">
        <f t="shared" si="3"/>
        <v>1625.4</v>
      </c>
      <c r="C35" s="2">
        <v>0</v>
      </c>
      <c r="D35" s="2">
        <v>1625.4</v>
      </c>
      <c r="E35" s="7">
        <f t="shared" si="2"/>
        <v>180.5</v>
      </c>
      <c r="F35" s="2">
        <v>0</v>
      </c>
      <c r="G35" s="2">
        <v>180.5</v>
      </c>
      <c r="H35" s="2">
        <v>0</v>
      </c>
      <c r="I35" s="14">
        <f t="shared" si="1"/>
        <v>11.104958779377384</v>
      </c>
    </row>
    <row r="36" spans="1:9" ht="50.25" customHeight="1" thickBot="1">
      <c r="A36" s="24" t="s">
        <v>15</v>
      </c>
      <c r="B36" s="16">
        <f t="shared" si="3"/>
        <v>112.8</v>
      </c>
      <c r="C36" s="17">
        <v>0</v>
      </c>
      <c r="D36" s="17">
        <v>112.8</v>
      </c>
      <c r="E36" s="16">
        <f t="shared" si="2"/>
        <v>0</v>
      </c>
      <c r="F36" s="17">
        <v>0</v>
      </c>
      <c r="G36" s="17">
        <v>0</v>
      </c>
      <c r="H36" s="17">
        <v>0</v>
      </c>
      <c r="I36" s="18">
        <f t="shared" si="1"/>
        <v>0</v>
      </c>
    </row>
    <row r="37" spans="1:9" s="8" customFormat="1" ht="36">
      <c r="A37" s="10" t="s">
        <v>38</v>
      </c>
      <c r="B37" s="11">
        <f t="shared" si="3"/>
        <v>154322.59999999998</v>
      </c>
      <c r="C37" s="11">
        <f>SUM(C38:C39)</f>
        <v>0</v>
      </c>
      <c r="D37" s="11">
        <f>SUM(D38:D39)</f>
        <v>154322.59999999998</v>
      </c>
      <c r="E37" s="11">
        <f t="shared" si="2"/>
        <v>66663.91</v>
      </c>
      <c r="F37" s="11">
        <f t="shared" ref="F37:G37" si="9">SUM(F38:F39)</f>
        <v>0</v>
      </c>
      <c r="G37" s="11">
        <f t="shared" si="9"/>
        <v>66663.91</v>
      </c>
      <c r="H37" s="11">
        <v>0</v>
      </c>
      <c r="I37" s="12">
        <f t="shared" si="1"/>
        <v>43.197762349778976</v>
      </c>
    </row>
    <row r="38" spans="1:9" ht="24.75">
      <c r="A38" s="13" t="s">
        <v>12</v>
      </c>
      <c r="B38" s="7">
        <f t="shared" si="3"/>
        <v>46503.199999999997</v>
      </c>
      <c r="C38" s="2">
        <v>0</v>
      </c>
      <c r="D38" s="2">
        <v>46503.199999999997</v>
      </c>
      <c r="E38" s="7">
        <f t="shared" si="2"/>
        <v>20907.86</v>
      </c>
      <c r="F38" s="2">
        <v>0</v>
      </c>
      <c r="G38" s="2">
        <v>20907.86</v>
      </c>
      <c r="H38" s="2">
        <v>0</v>
      </c>
      <c r="I38" s="14">
        <f t="shared" si="1"/>
        <v>44.96004576029177</v>
      </c>
    </row>
    <row r="39" spans="1:9" ht="37.5" thickBot="1">
      <c r="A39" s="15" t="s">
        <v>28</v>
      </c>
      <c r="B39" s="16">
        <f t="shared" si="3"/>
        <v>107819.4</v>
      </c>
      <c r="C39" s="17">
        <v>0</v>
      </c>
      <c r="D39" s="17">
        <v>107819.4</v>
      </c>
      <c r="E39" s="16">
        <f t="shared" si="2"/>
        <v>45756.05</v>
      </c>
      <c r="F39" s="17">
        <v>0</v>
      </c>
      <c r="G39" s="17">
        <v>45756.05</v>
      </c>
      <c r="H39" s="17">
        <v>0</v>
      </c>
      <c r="I39" s="18">
        <f t="shared" si="1"/>
        <v>42.4376781914943</v>
      </c>
    </row>
    <row r="40" spans="1:9" ht="60.75">
      <c r="A40" s="19" t="s">
        <v>39</v>
      </c>
      <c r="B40" s="11">
        <f>SUM(C40:D40)</f>
        <v>540</v>
      </c>
      <c r="C40" s="26">
        <f>SUM(C41)</f>
        <v>0</v>
      </c>
      <c r="D40" s="26">
        <f>SUM(D41)</f>
        <v>540</v>
      </c>
      <c r="E40" s="11">
        <f>SUM(F40:G40)</f>
        <v>0</v>
      </c>
      <c r="F40" s="26">
        <f>SUM(F41)</f>
        <v>0</v>
      </c>
      <c r="G40" s="26">
        <f>SUM(G41)</f>
        <v>0</v>
      </c>
      <c r="H40" s="26">
        <v>0</v>
      </c>
      <c r="I40" s="27">
        <f>SUM(G40/D40*100)</f>
        <v>0</v>
      </c>
    </row>
    <row r="41" spans="1:9" ht="49.5" thickBot="1">
      <c r="A41" s="15" t="s">
        <v>29</v>
      </c>
      <c r="B41" s="17">
        <f>SUM(C41:D41)</f>
        <v>540</v>
      </c>
      <c r="C41" s="32">
        <v>0</v>
      </c>
      <c r="D41" s="32">
        <v>540</v>
      </c>
      <c r="E41" s="17">
        <f t="shared" ref="E41" si="10">SUM(F41:G41)</f>
        <v>0</v>
      </c>
      <c r="F41" s="32">
        <v>0</v>
      </c>
      <c r="G41" s="32">
        <v>0</v>
      </c>
      <c r="H41" s="32">
        <v>0</v>
      </c>
      <c r="I41" s="33">
        <f t="shared" ref="I41" si="11">SUM(G41/D41*100)</f>
        <v>0</v>
      </c>
    </row>
  </sheetData>
  <mergeCells count="5">
    <mergeCell ref="A1:I1"/>
    <mergeCell ref="A3:A4"/>
    <mergeCell ref="B3:D3"/>
    <mergeCell ref="E3:G3"/>
    <mergeCell ref="H3:I3"/>
  </mergeCells>
  <pageMargins left="0.70866141732283472" right="0.31496062992125984" top="0.55118110236220474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Январь-июнь 2025</vt:lpstr>
    </vt:vector>
  </TitlesOfParts>
  <Company>УГСЗН 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User-13</dc:creator>
  <cp:lastModifiedBy>Мезужок</cp:lastModifiedBy>
  <cp:lastPrinted>2025-07-03T09:10:37Z</cp:lastPrinted>
  <dcterms:created xsi:type="dcterms:W3CDTF">2012-04-24T10:32:35Z</dcterms:created>
  <dcterms:modified xsi:type="dcterms:W3CDTF">2025-08-29T09:19:16Z</dcterms:modified>
</cp:coreProperties>
</file>